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mc:AlternateContent xmlns:mc="http://schemas.openxmlformats.org/markup-compatibility/2006">
    <mc:Choice Requires="x15">
      <x15ac:absPath xmlns:x15ac="http://schemas.microsoft.com/office/spreadsheetml/2010/11/ac" url="D:\Vectortool_soft\Projects\BendingToolsPriceCalc\data\"/>
    </mc:Choice>
  </mc:AlternateContent>
  <xr:revisionPtr revIDLastSave="0" documentId="13_ncr:1_{692FEE47-4AE4-4441-BB21-1C426FE90992}" xr6:coauthVersionLast="45" xr6:coauthVersionMax="45" xr10:uidLastSave="{00000000-0000-0000-0000-000000000000}"/>
  <bookViews>
    <workbookView xWindow="-120" yWindow="-120" windowWidth="29040" windowHeight="15840" xr2:uid="{00000000-000D-0000-FFFF-FFFF00000000}"/>
  </bookViews>
  <sheets>
    <sheet name="Sheet" sheetId="1" r:id="rId1"/>
  </sheets>
  <definedNames>
    <definedName name="_xlnm.Print_Area" localSheetId="0">Sheet!$A$1:$U$49</definedName>
  </definedNames>
  <calcPr calcId="181029"/>
  <extLs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R22" i="1" l="1"/>
  <c r="P22" i="1"/>
  <c r="I18" i="1"/>
  <c r="R17" i="1"/>
  <c r="Q17" i="1" s="1"/>
  <c r="O17" i="1" s="1"/>
  <c r="P17" i="1" s="1"/>
  <c r="P19" i="1" s="1"/>
  <c r="P20" i="1" s="1"/>
  <c r="P21" i="1" s="1"/>
  <c r="P23" i="1" s="1"/>
  <c r="N17" i="1"/>
  <c r="M17" i="1"/>
  <c r="L17" i="1"/>
  <c r="I17" i="1"/>
  <c r="F10" i="1"/>
  <c r="R19" i="1" l="1"/>
  <c r="R20" i="1" s="1"/>
  <c r="R21" i="1" s="1"/>
  <c r="R23" i="1" s="1"/>
  <c r="T17" i="1" s="1"/>
  <c r="T19" i="1" l="1"/>
  <c r="T20" i="1" s="1"/>
  <c r="T21" i="1" s="1"/>
  <c r="S17" i="1"/>
</calcChain>
</file>

<file path=xl/sharedStrings.xml><?xml version="1.0" encoding="utf-8"?>
<sst xmlns="http://schemas.openxmlformats.org/spreadsheetml/2006/main" count="41" uniqueCount="41">
  <si>
    <t>Компанія Tecnostamp (TS) засновано у 1978 году в м. П'яченца на півночі Італії і сьогодні є найбільшим світовим виробником листозгинального інструменту. Бренд Tecnostamp представлений більш ніж в 30-ти країнах світу і займає провідні позиції на ринках Німеччини, Росії, Італії та США. Підбір інструменту за кресленнями та технічні консультації. Проектування спеціального інструменту під нестандартні задачі.  Обираючи бренд Tecnostamp, Ви отримуєте те надійний інструмент для гнуття преміум класу з великим терміном служби і гарантією бездоганної якості. Інструмент для гнуття для наступних верстатів:AMADA; TRUMPF; MVD; INAN;PRIMA POWER; FINN POWER; LVD;Bystronic; Safan; Salvagnini;EHT; Boschert; Darley;Gasparini; HACO; Farina; Schiavi; Adira; Guifil; Jordi; Ursviken; Hammerle; Dener; Durma; Ermaksan; Baykal.</t>
  </si>
  <si>
    <t>ABWEHR</t>
  </si>
  <si>
    <t>Техніко-комерційна пропозиція на постачання інструменту TECNOSTAMP S.R.L для листозгинального пресу з ЧПК</t>
  </si>
  <si>
    <t>№</t>
  </si>
  <si>
    <t>Description</t>
  </si>
  <si>
    <t>Опис</t>
  </si>
  <si>
    <t>/</t>
  </si>
  <si>
    <t>Розмір, мм</t>
  </si>
  <si>
    <t>Вага</t>
  </si>
  <si>
    <t>Кіл-ть</t>
  </si>
  <si>
    <t>ЗАКУПКА</t>
  </si>
  <si>
    <t>Вартість позиції</t>
  </si>
  <si>
    <t>Відсоток від вартості позиції</t>
  </si>
  <si>
    <t>Ціна од. EURO</t>
  </si>
  <si>
    <t>Ціна разом EURO</t>
  </si>
  <si>
    <t>Ціна од. ГРН</t>
  </si>
  <si>
    <t>Ціна разом ГРН</t>
  </si>
  <si>
    <t>1C за одиницю UAH</t>
  </si>
  <si>
    <t>1C разом UAH</t>
  </si>
  <si>
    <t>10.143M  α=60° R=2,0 H=65,80 
L = 415</t>
  </si>
  <si>
    <t xml:space="preserve">10.143M Пуансон AMADA α=60° R=2,0 мм H=65,80 мм;
Граничне навантаження 60Т/М;
Матеріал Steel C45;
Індукційне гартування поверхонь зношування (52-55 HRC);
Довжина L = 415 мм                                                                                                                                                                          </t>
  </si>
  <si>
    <t>Разом</t>
  </si>
  <si>
    <t>ПДВ</t>
  </si>
  <si>
    <t>Вартість разом з ПДВ</t>
  </si>
  <si>
    <t>Вартість доставки до складу у місті Київ</t>
  </si>
  <si>
    <t>Загальна вартість</t>
  </si>
  <si>
    <t>1. Умови оплати згідно з договором.</t>
  </si>
  <si>
    <t>2. Термін доставки</t>
  </si>
  <si>
    <t>3. Відвантаження зі складу в м. Київ відбувається після отримання повної суми оплати, протягом доби, якщо інші умови не визначено договором.</t>
  </si>
  <si>
    <t>4. Доставка відбувається по всій території Україні логістичною компанією "Нова пошта" за тарифами перевізника. 
*Самовивіз зі складу в м. Київ вул. Польова 24.</t>
  </si>
  <si>
    <t>5. Термін дії техніко-комерційної пропозиції 3 (три) календарних дні.
*Вартість інструменту може бути змінено відповідно до змін курсу валют на Міжбанку України.</t>
  </si>
  <si>
    <t>З повагою,</t>
  </si>
  <si>
    <t>Бичевий Віталій</t>
  </si>
  <si>
    <t>Інженер-технолог 
ТОВ "ВЕКТОРТУЛ"</t>
  </si>
  <si>
    <t>+38 044 587 78 38</t>
  </si>
  <si>
    <t>vd@vectortool.com.ua</t>
  </si>
  <si>
    <t>Ми високо цінуємо  спільну роботу з компанією Абвер,прагнемо до задоволення ваших виробничих потреб.</t>
  </si>
  <si>
    <t>Висловлюю надію на продовження успішної співпраці на благо наших спільних інтересів, а також на подальше збільшення досягнутих показників спільної роботи.</t>
  </si>
  <si>
    <t>Бажаю  Вам  і компанії успіху і процвітання!</t>
  </si>
  <si>
    <t>Директор, ТОВ "Вектортул"</t>
  </si>
  <si>
    <t>Сліпченко Віктор Миколайович</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</si>
</sst>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5" x14ac:knownFonts="1">
    <font>
      <sz val="11"/>
      <color theme="1"/>
      <name val="Calibri"/>
      <family val="2"/>
      <scheme val="minor"/>
    </font>
    <font>
      <i/>
      <sz val="8"/>
      <name val="Times New Roman"/>
    </font>
    <font>
      <b/>
      <sz val="9"/>
      <name val="Times New Roman"/>
    </font>
    <font>
      <b/>
      <sz val="10"/>
      <name val="Times New Roman"/>
    </font>
    <font>
      <b/>
      <sz val="5"/>
      <name val="Times New Roman"/>
    </font>
    <font>
      <b/>
      <sz val="7"/>
      <name val="Times New Roman"/>
    </font>
    <font>
      <sz val="8"/>
      <name val="Arial Narrow"/>
    </font>
    <font>
      <sz val="7"/>
      <name val="Times New Roman"/>
    </font>
    <font>
      <sz val="8"/>
      <name val="Times New Roman"/>
    </font>
    <font>
      <b/>
      <sz val="8"/>
      <name val="Times New Roman"/>
    </font>
    <font>
      <sz val="7"/>
      <name val="Arial Narrow"/>
    </font>
    <font>
      <i/>
      <sz val="7"/>
      <name val="Times New Roman"/>
    </font>
    <font>
      <b/>
      <i/>
      <sz val="7"/>
      <name val="Times New Roman"/>
    </font>
    <font>
      <b/>
      <u/>
      <sz val="7"/>
      <color rgb="FF4472C4"/>
      <name val="Times New Roman"/>
    </font>
    <font>
      <b/>
      <i/>
      <sz val="8"/>
      <name val="Times New Roman"/>
    </font>
  </fonts>
  <fills count="4">
    <fill>
      <patternFill patternType="none"/>
    </fill>
    <fill>
      <patternFill patternType="gray125"/>
    </fill>
    <fill>
      <patternFill patternType="solid">
        <fgColor rgb="FFFFFF00"/>
        <bgColor rgb="FFFFFF00"/>
      </patternFill>
    </fill>
    <fill>
      <patternFill patternType="solid">
        <fgColor rgb="FFFF1493"/>
        <bgColor rgb="FFFF1493"/>
      </patternFill>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41">
    <xf numFmtId="0" fontId="0" fillId="0" borderId="0" xfId="0"/>
    <xf numFmtId="0" fontId="0" fillId="2" borderId="0" xfId="0" applyFill="1"/>
    <xf numFmtId="0" fontId="0" fillId="3" borderId="0" xfId="0" applyFill="1"/>
    <xf numFmtId="14" fontId="2" fillId="0" borderId="0" xfId="0" applyNumberFormat="1" applyFont="1" applyAlignment="1">
      <alignment horizontal="left" vertical="top" wrapText="1"/>
    </xf>
    <xf numFmtId="0" fontId="4" fillId="0" borderId="1" xfId="0" applyFont="1" applyBorder="1" applyAlignment="1">
      <alignment horizontal="center" vertical="center"/>
    </xf>
    <xf numFmtId="0" fontId="0" fillId="0" borderId="1" xfId="0" applyBorder="1"/>
    <xf numFmtId="0" fontId="4" fillId="2" borderId="1" xfId="0" applyFont="1" applyFill="1" applyBorder="1" applyAlignment="1">
      <alignment horizontal="center" vertical="center"/>
    </xf>
    <xf numFmtId="0" fontId="0" fillId="2" borderId="1" xfId="0" applyFill="1" applyBorder="1"/>
    <xf numFmtId="0" fontId="4" fillId="3" borderId="1" xfId="0" applyFont="1" applyFill="1" applyBorder="1" applyAlignment="1">
      <alignment horizontal="center" vertical="center"/>
    </xf>
    <xf numFmtId="0" fontId="4" fillId="2" borderId="1" xfId="0" applyFont="1" applyFill="1" applyBorder="1"/>
    <xf numFmtId="0" fontId="0" fillId="3" borderId="1" xfId="0" applyFill="1" applyBorder="1"/>
    <xf numFmtId="0" fontId="5" fillId="0" borderId="1" xfId="0" applyFont="1" applyBorder="1" applyAlignment="1">
      <alignment horizontal="center" vertical="center"/>
    </xf>
    <xf numFmtId="0" fontId="6" fillId="2" borderId="1" xfId="0" applyFont="1" applyFill="1" applyBorder="1" applyAlignment="1">
      <alignment horizontal="left" vertical="center" wrapText="1"/>
    </xf>
    <xf numFmtId="0" fontId="7" fillId="0" borderId="1" xfId="0" applyFont="1" applyBorder="1" applyAlignment="1">
      <alignment horizontal="left" vertical="center" wrapText="1"/>
    </xf>
    <xf numFmtId="0" fontId="7" fillId="2" borderId="1" xfId="0" applyFont="1" applyFill="1" applyBorder="1" applyAlignment="1">
      <alignment horizontal="right" vertical="center" wrapText="1"/>
    </xf>
    <xf numFmtId="0" fontId="7" fillId="0" borderId="1" xfId="0" applyFont="1" applyBorder="1" applyAlignment="1">
      <alignment horizontal="right" vertical="center" wrapText="1"/>
    </xf>
    <xf numFmtId="4" fontId="7" fillId="2" borderId="1" xfId="0" applyNumberFormat="1" applyFont="1" applyFill="1" applyBorder="1" applyAlignment="1">
      <alignment horizontal="right" vertical="center" wrapText="1"/>
    </xf>
    <xf numFmtId="4" fontId="7" fillId="0" borderId="1" xfId="0" applyNumberFormat="1" applyFont="1" applyBorder="1" applyAlignment="1">
      <alignment horizontal="center" vertical="center"/>
    </xf>
    <xf numFmtId="4" fontId="7" fillId="0" borderId="1" xfId="0" applyNumberFormat="1" applyFont="1" applyBorder="1" applyAlignment="1">
      <alignment horizontal="right" vertical="center" wrapText="1"/>
    </xf>
    <xf numFmtId="4" fontId="7" fillId="3" borderId="1" xfId="0" applyNumberFormat="1" applyFont="1" applyFill="1" applyBorder="1" applyAlignment="1">
      <alignment horizontal="right" vertical="center" wrapText="1"/>
    </xf>
    <xf numFmtId="0" fontId="0" fillId="2" borderId="1" xfId="0" applyFill="1" applyBorder="1" applyAlignment="1">
      <alignment horizontal="right" vertical="center" wrapText="1"/>
    </xf>
    <xf numFmtId="0" fontId="7" fillId="0" borderId="1" xfId="0" applyFont="1" applyBorder="1"/>
    <xf numFmtId="4" fontId="9" fillId="0" borderId="1" xfId="0" applyNumberFormat="1" applyFont="1" applyBorder="1"/>
    <xf numFmtId="0" fontId="5" fillId="0" borderId="0" xfId="0" applyFont="1"/>
    <xf numFmtId="0" fontId="13" fillId="0" borderId="0" xfId="0" applyFont="1"/>
    <xf numFmtId="0" fontId="14" fillId="0" borderId="0" xfId="0" applyFont="1" applyAlignment="1">
      <alignment horizontal="right"/>
    </xf>
    <xf numFmtId="0" fontId="9" fillId="0" borderId="1" xfId="0" applyFont="1" applyBorder="1"/>
    <xf numFmtId="0" fontId="0" fillId="0" borderId="1" xfId="0" applyBorder="1"/>
    <xf numFmtId="0" fontId="11" fillId="0" borderId="0" xfId="0" applyFont="1"/>
    <xf numFmtId="0" fontId="0" fillId="0" borderId="0" xfId="0"/>
    <xf numFmtId="0" fontId="0" fillId="2" borderId="0" xfId="0" applyFill="1"/>
    <xf numFmtId="0" fontId="1" fillId="0" borderId="0" xfId="0" applyFont="1" applyAlignment="1">
      <alignment horizontal="center" vertical="center" wrapText="1"/>
    </xf>
    <xf numFmtId="0" fontId="10" fillId="0" borderId="0" xfId="0" applyFont="1" applyAlignment="1">
      <alignment horizontal="left" vertical="center" wrapText="1"/>
    </xf>
    <xf numFmtId="0" fontId="7" fillId="0" borderId="0" xfId="0" applyFont="1" applyAlignment="1">
      <alignment horizontal="center" vertical="top" wrapText="1"/>
    </xf>
    <xf numFmtId="0" fontId="3" fillId="0" borderId="0" xfId="0" applyFont="1" applyAlignment="1">
      <alignment horizontal="center" vertical="center" wrapText="1"/>
    </xf>
    <xf numFmtId="0" fontId="2" fillId="0" borderId="0" xfId="0" applyFont="1" applyAlignment="1">
      <alignment horizontal="right" vertical="top" wrapText="1"/>
    </xf>
    <xf numFmtId="0" fontId="14" fillId="0" borderId="0" xfId="0" applyFont="1" applyAlignment="1">
      <alignment horizontal="center" vertical="top" wrapText="1"/>
    </xf>
    <xf numFmtId="0" fontId="8" fillId="0" borderId="1" xfId="0" applyFont="1" applyBorder="1"/>
    <xf numFmtId="0" fontId="14" fillId="0" borderId="0" xfId="0" applyFont="1" applyAlignment="1">
      <alignment horizontal="left"/>
    </xf>
    <xf numFmtId="0" fontId="11" fillId="0" borderId="0" xfId="0" applyFont="1" applyAlignment="1">
      <alignment horizontal="left" vertical="top"/>
    </xf>
    <xf numFmtId="0" fontId="12" fillId="0" borderId="0" xfId="0" applyFont="1"/>
  </cellXfs>
  <cellStyles count="1">
    <cellStyle name="Обычный"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jpeg"/></Relationships>
</file>

<file path=xl/drawings/drawing1.xml><?xml version="1.0" encoding="utf-8"?>
<xdr:wsDr xmlns:xdr="http://schemas.openxmlformats.org/drawingml/2006/spreadsheetDrawing" xmlns:a="http://schemas.openxmlformats.org/drawingml/2006/main">
  <xdr:oneCellAnchor>
    <xdr:from>
      <xdr:col>7</xdr:col>
      <xdr:colOff>0</xdr:colOff>
      <xdr:row>16</xdr:row>
      <xdr:rowOff>0</xdr:rowOff>
    </xdr:from>
    <xdr:ext cx="1333500" cy="1524000"/>
    <xdr:pic>
      <xdr:nvPicPr>
        <xdr:cNvPr id="2" name="Image 1" descr="Picture">
          <a:extLst>
            <a:ext uri="{FF2B5EF4-FFF2-40B4-BE49-F238E27FC236}">
              <a16:creationId xmlns:a16="http://schemas.microsoft.com/office/drawing/2014/main" id="{00000000-0008-0000-00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10</xdr:col>
      <xdr:colOff>0</xdr:colOff>
      <xdr:row>26</xdr:row>
      <xdr:rowOff>0</xdr:rowOff>
    </xdr:from>
    <xdr:ext cx="2952750" cy="1581150"/>
    <xdr:pic>
      <xdr:nvPicPr>
        <xdr:cNvPr id="3" name="Image 2" descr="Picture">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14</xdr:col>
      <xdr:colOff>0</xdr:colOff>
      <xdr:row>41</xdr:row>
      <xdr:rowOff>0</xdr:rowOff>
    </xdr:from>
    <xdr:ext cx="476250" cy="400050"/>
    <xdr:pic>
      <xdr:nvPicPr>
        <xdr:cNvPr id="4" name="Image 3" descr="Picture">
          <a:extLst>
            <a:ext uri="{FF2B5EF4-FFF2-40B4-BE49-F238E27FC236}">
              <a16:creationId xmlns:a16="http://schemas.microsoft.com/office/drawing/2014/main" id="{00000000-0008-0000-00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6:T49"/>
  <sheetViews>
    <sheetView tabSelected="1" workbookViewId="0">
      <selection activeCell="O10" sqref="O10:R10"/>
    </sheetView>
  </sheetViews>
  <sheetFormatPr defaultRowHeight="15" x14ac:dyDescent="0.25"/>
  <cols>
    <col min="1" max="1" width="1.7109375" customWidth="1"/>
    <col min="2" max="2" width="2.28515625" customWidth="1"/>
    <col min="3" max="3" width="1.7109375" customWidth="1"/>
    <col min="4" max="4" width="24.42578125" style="1" customWidth="1"/>
    <col min="5" max="5" width="2" style="1" customWidth="1"/>
    <col min="6" max="6" width="44" customWidth="1"/>
    <col min="7" max="7" width="2.140625" customWidth="1"/>
    <col min="8" max="8" width="26.42578125" customWidth="1"/>
    <col min="9" max="9" width="7.5703125" style="1" customWidth="1"/>
    <col min="10" max="10" width="4.7109375" style="1" customWidth="1"/>
    <col min="11" max="11" width="3.85546875" customWidth="1"/>
    <col min="12" max="12" width="8.140625" style="1" customWidth="1"/>
    <col min="13" max="14" width="17.140625" style="1" customWidth="1"/>
    <col min="15" max="18" width="9.7109375" customWidth="1"/>
    <col min="19" max="19" width="10.85546875" style="2" customWidth="1"/>
    <col min="20" max="20" width="13.42578125" style="2" customWidth="1"/>
    <col min="21" max="21" width="1.7109375" customWidth="1"/>
  </cols>
  <sheetData>
    <row r="6" spans="2:20" ht="4.5" customHeight="1" x14ac:dyDescent="0.25"/>
    <row r="7" spans="2:20" ht="35.65" customHeight="1" x14ac:dyDescent="0.25"/>
    <row r="8" spans="2:20" ht="65.25" customHeight="1" x14ac:dyDescent="0.25">
      <c r="B8" s="31" t="s">
        <v>0</v>
      </c>
      <c r="C8" s="29"/>
      <c r="D8" s="30"/>
      <c r="E8" s="30"/>
      <c r="F8" s="29"/>
      <c r="G8" s="29"/>
      <c r="H8" s="29"/>
      <c r="I8" s="30"/>
      <c r="J8" s="30"/>
      <c r="K8" s="29"/>
      <c r="L8" s="30"/>
      <c r="M8" s="30"/>
      <c r="N8" s="30"/>
      <c r="O8" s="29"/>
      <c r="P8" s="29"/>
    </row>
    <row r="9" spans="2:20" ht="3.6" customHeight="1" x14ac:dyDescent="0.25"/>
    <row r="10" spans="2:20" ht="11.25" customHeight="1" x14ac:dyDescent="0.25">
      <c r="F10" s="3">
        <f ca="1">TODAY()</f>
        <v>45198</v>
      </c>
      <c r="O10" s="35" t="s">
        <v>1</v>
      </c>
      <c r="P10" s="29"/>
      <c r="Q10" s="29"/>
      <c r="R10" s="29"/>
    </row>
    <row r="11" spans="2:20" ht="3.6" customHeight="1" x14ac:dyDescent="0.25"/>
    <row r="12" spans="2:20" ht="11.25" customHeight="1" x14ac:dyDescent="0.25">
      <c r="B12" s="34" t="s">
        <v>2</v>
      </c>
      <c r="C12" s="29"/>
      <c r="D12" s="30"/>
      <c r="E12" s="30"/>
      <c r="F12" s="29"/>
      <c r="G12" s="29"/>
      <c r="H12" s="29"/>
      <c r="I12" s="30"/>
      <c r="J12" s="30"/>
      <c r="K12" s="29"/>
      <c r="L12" s="30"/>
      <c r="M12" s="30"/>
      <c r="N12" s="30"/>
      <c r="O12" s="29"/>
      <c r="P12" s="29"/>
    </row>
    <row r="13" spans="2:20" ht="3.6" customHeight="1" x14ac:dyDescent="0.25"/>
    <row r="14" spans="2:20" ht="12" customHeight="1" x14ac:dyDescent="0.25">
      <c r="B14" s="4" t="s">
        <v>3</v>
      </c>
      <c r="C14" s="5"/>
      <c r="D14" s="6" t="s">
        <v>4</v>
      </c>
      <c r="E14" s="7"/>
      <c r="F14" s="4" t="s">
        <v>5</v>
      </c>
      <c r="G14" s="4" t="s">
        <v>6</v>
      </c>
      <c r="H14" s="4" t="s">
        <v>7</v>
      </c>
      <c r="I14" s="7"/>
      <c r="J14" s="6" t="s">
        <v>8</v>
      </c>
      <c r="K14" s="4" t="s">
        <v>9</v>
      </c>
      <c r="L14" s="6" t="s">
        <v>10</v>
      </c>
      <c r="M14" s="6" t="s">
        <v>11</v>
      </c>
      <c r="N14" s="6" t="s">
        <v>12</v>
      </c>
      <c r="O14" s="4" t="s">
        <v>13</v>
      </c>
      <c r="P14" s="4" t="s">
        <v>14</v>
      </c>
      <c r="Q14" s="4" t="s">
        <v>15</v>
      </c>
      <c r="R14" s="4" t="s">
        <v>16</v>
      </c>
      <c r="S14" s="8" t="s">
        <v>17</v>
      </c>
      <c r="T14" s="6" t="s">
        <v>18</v>
      </c>
    </row>
    <row r="15" spans="2:20" ht="6.75" customHeight="1" x14ac:dyDescent="0.25">
      <c r="B15" s="4">
        <v>1</v>
      </c>
      <c r="C15" s="4">
        <v>2</v>
      </c>
      <c r="D15" s="6"/>
      <c r="E15" s="7"/>
      <c r="F15" s="4">
        <v>3</v>
      </c>
      <c r="G15" s="4"/>
      <c r="H15" s="4">
        <v>4</v>
      </c>
      <c r="I15" s="7"/>
      <c r="J15" s="9"/>
      <c r="K15" s="4">
        <v>5</v>
      </c>
      <c r="L15" s="9"/>
      <c r="M15" s="9"/>
      <c r="N15" s="9"/>
      <c r="O15" s="4">
        <v>6</v>
      </c>
      <c r="P15" s="4">
        <v>7</v>
      </c>
      <c r="Q15" s="4">
        <v>8</v>
      </c>
      <c r="R15" s="4">
        <v>9</v>
      </c>
      <c r="S15" s="10"/>
      <c r="T15" s="7"/>
    </row>
    <row r="16" spans="2:20" ht="9.75" customHeight="1" x14ac:dyDescent="0.25">
      <c r="B16" s="5"/>
      <c r="C16" s="5"/>
      <c r="D16" s="7"/>
      <c r="E16" s="7"/>
      <c r="F16" s="5"/>
      <c r="G16" s="5"/>
      <c r="H16" s="5"/>
      <c r="I16" s="7"/>
      <c r="J16" s="7"/>
      <c r="K16" s="5"/>
      <c r="L16" s="7"/>
      <c r="M16" s="7"/>
      <c r="N16" s="7"/>
      <c r="O16" s="5"/>
      <c r="P16" s="5"/>
      <c r="Q16" s="5"/>
      <c r="R16" s="5"/>
      <c r="S16" s="10"/>
      <c r="T16" s="7"/>
    </row>
    <row r="17" spans="2:20" ht="150" customHeight="1" x14ac:dyDescent="0.25">
      <c r="B17" s="11">
        <v>1</v>
      </c>
      <c r="C17" s="5"/>
      <c r="D17" s="12" t="s">
        <v>19</v>
      </c>
      <c r="E17" s="7"/>
      <c r="F17" s="13" t="s">
        <v>20</v>
      </c>
      <c r="G17" s="5"/>
      <c r="H17" s="5"/>
      <c r="I17" s="14">
        <f>J17*K17</f>
        <v>12.899999999999999</v>
      </c>
      <c r="J17" s="14">
        <v>4.3</v>
      </c>
      <c r="K17" s="15">
        <v>3</v>
      </c>
      <c r="L17" s="14">
        <f>132*((100-35)/100)</f>
        <v>85.8</v>
      </c>
      <c r="M17" s="14">
        <f>L17*K17</f>
        <v>257.39999999999998</v>
      </c>
      <c r="N17" s="16">
        <f>((L17*100)/257.4)/100</f>
        <v>0.33333333333333337</v>
      </c>
      <c r="O17" s="17">
        <f>Q17/39.28</f>
        <v>149.35285132382805</v>
      </c>
      <c r="P17" s="18">
        <f>O17*K17</f>
        <v>448.05855397148412</v>
      </c>
      <c r="Q17" s="18">
        <f>R17/K17</f>
        <v>5866.5799999999663</v>
      </c>
      <c r="R17" s="18">
        <f>17599.7399999999*K17*N17</f>
        <v>17599.7399999999</v>
      </c>
      <c r="S17" s="19">
        <f>T17/K17</f>
        <v>10972.979999999969</v>
      </c>
      <c r="T17" s="16">
        <f>R23*(5/6)*N17*K17</f>
        <v>32918.939999999908</v>
      </c>
    </row>
    <row r="18" spans="2:20" x14ac:dyDescent="0.25">
      <c r="B18" s="5"/>
      <c r="C18" s="5"/>
      <c r="D18" s="7"/>
      <c r="E18" s="7"/>
      <c r="F18" s="5"/>
      <c r="G18" s="5"/>
      <c r="H18" s="5"/>
      <c r="I18" s="20">
        <f>SUM(I17:I17)</f>
        <v>12.899999999999999</v>
      </c>
      <c r="J18" s="7"/>
      <c r="K18" s="5"/>
      <c r="L18" s="7"/>
      <c r="M18" s="7"/>
      <c r="N18" s="7"/>
      <c r="O18" s="5"/>
      <c r="P18" s="5"/>
      <c r="Q18" s="5"/>
      <c r="R18" s="5"/>
      <c r="S18" s="10"/>
      <c r="T18" s="7"/>
    </row>
    <row r="19" spans="2:20" x14ac:dyDescent="0.25">
      <c r="B19" s="27"/>
      <c r="C19" s="27"/>
      <c r="F19" s="37" t="s">
        <v>21</v>
      </c>
      <c r="G19" s="27"/>
      <c r="H19" s="27"/>
      <c r="I19" s="27"/>
      <c r="J19" s="27"/>
      <c r="K19" s="27"/>
      <c r="L19" s="27"/>
      <c r="M19" s="27"/>
      <c r="N19" s="27"/>
      <c r="O19" s="27"/>
      <c r="P19" s="18">
        <f>SUM(P17:P17)</f>
        <v>448.05855397148412</v>
      </c>
      <c r="Q19" s="21"/>
      <c r="R19" s="18">
        <f>SUM(R17:R17)</f>
        <v>17599.7399999999</v>
      </c>
      <c r="T19" s="19">
        <f>SUM(T17:T17)</f>
        <v>32918.939999999908</v>
      </c>
    </row>
    <row r="20" spans="2:20" x14ac:dyDescent="0.25">
      <c r="B20" s="27"/>
      <c r="C20" s="27"/>
      <c r="F20" s="37" t="s">
        <v>22</v>
      </c>
      <c r="G20" s="27"/>
      <c r="H20" s="27"/>
      <c r="I20" s="27"/>
      <c r="J20" s="27"/>
      <c r="K20" s="27"/>
      <c r="L20" s="27"/>
      <c r="M20" s="27"/>
      <c r="N20" s="27"/>
      <c r="O20" s="27"/>
      <c r="P20" s="18">
        <f>P19*0.2</f>
        <v>89.611710794296826</v>
      </c>
      <c r="Q20" s="21"/>
      <c r="R20" s="18">
        <f>R19*0.2</f>
        <v>3519.9479999999803</v>
      </c>
      <c r="T20" s="19">
        <f>T19*0.2</f>
        <v>6583.7879999999823</v>
      </c>
    </row>
    <row r="21" spans="2:20" x14ac:dyDescent="0.25">
      <c r="B21" s="27"/>
      <c r="C21" s="27"/>
      <c r="F21" s="37" t="s">
        <v>23</v>
      </c>
      <c r="G21" s="27"/>
      <c r="H21" s="27"/>
      <c r="I21" s="27"/>
      <c r="J21" s="27"/>
      <c r="K21" s="27"/>
      <c r="L21" s="27"/>
      <c r="M21" s="27"/>
      <c r="N21" s="27"/>
      <c r="O21" s="27"/>
      <c r="P21" s="18">
        <f>P20+P19</f>
        <v>537.67026476578098</v>
      </c>
      <c r="Q21" s="21"/>
      <c r="R21" s="18">
        <f>R20+R19</f>
        <v>21119.687999999878</v>
      </c>
      <c r="T21" s="19">
        <f>T20+T19</f>
        <v>39502.727999999886</v>
      </c>
    </row>
    <row r="22" spans="2:20" x14ac:dyDescent="0.25">
      <c r="B22" s="27"/>
      <c r="C22" s="27"/>
      <c r="F22" s="26" t="s">
        <v>24</v>
      </c>
      <c r="G22" s="27"/>
      <c r="H22" s="27"/>
      <c r="I22" s="27"/>
      <c r="J22" s="27"/>
      <c r="K22" s="27"/>
      <c r="L22" s="27"/>
      <c r="M22" s="27"/>
      <c r="N22" s="27"/>
      <c r="O22" s="27"/>
      <c r="P22" s="22">
        <f>R22/39.28</f>
        <v>468</v>
      </c>
      <c r="Q22" s="5"/>
      <c r="R22" s="22">
        <f>18383.04</f>
        <v>18383.04</v>
      </c>
    </row>
    <row r="23" spans="2:20" x14ac:dyDescent="0.25">
      <c r="B23" s="27"/>
      <c r="C23" s="27"/>
      <c r="F23" s="26" t="s">
        <v>25</v>
      </c>
      <c r="G23" s="27"/>
      <c r="H23" s="27"/>
      <c r="I23" s="27"/>
      <c r="J23" s="27"/>
      <c r="K23" s="27"/>
      <c r="L23" s="27"/>
      <c r="M23" s="27"/>
      <c r="N23" s="27"/>
      <c r="O23" s="27"/>
      <c r="P23" s="22">
        <f>P22+P21</f>
        <v>1005.670264765781</v>
      </c>
      <c r="Q23" s="21"/>
      <c r="R23" s="22">
        <f>R22+R21</f>
        <v>39502.727999999879</v>
      </c>
    </row>
    <row r="24" spans="2:20" ht="9.9499999999999993" customHeight="1" x14ac:dyDescent="0.25"/>
    <row r="25" spans="2:20" ht="9.9499999999999993" customHeight="1" x14ac:dyDescent="0.25">
      <c r="B25" s="32" t="s">
        <v>26</v>
      </c>
      <c r="C25" s="29"/>
      <c r="D25" s="30"/>
      <c r="E25" s="30"/>
      <c r="F25" s="29"/>
      <c r="G25" s="29"/>
      <c r="H25" s="29"/>
      <c r="I25" s="30"/>
      <c r="J25" s="30"/>
      <c r="K25" s="29"/>
      <c r="L25" s="30"/>
      <c r="M25" s="30"/>
      <c r="N25" s="30"/>
      <c r="O25" s="29"/>
      <c r="P25" s="29"/>
    </row>
    <row r="26" spans="2:20" ht="9.9499999999999993" customHeight="1" x14ac:dyDescent="0.25">
      <c r="B26" s="32" t="s">
        <v>27</v>
      </c>
      <c r="C26" s="29"/>
      <c r="D26" s="30"/>
      <c r="E26" s="30"/>
      <c r="F26" s="29"/>
      <c r="G26" s="29"/>
      <c r="H26" s="29"/>
      <c r="I26" s="30"/>
      <c r="J26" s="30"/>
      <c r="K26" s="29"/>
      <c r="L26" s="30"/>
      <c r="M26" s="30"/>
      <c r="N26" s="30"/>
      <c r="O26" s="29"/>
      <c r="P26" s="29"/>
    </row>
    <row r="27" spans="2:20" ht="9.9499999999999993" customHeight="1" x14ac:dyDescent="0.25">
      <c r="B27" s="32" t="s">
        <v>28</v>
      </c>
      <c r="C27" s="29"/>
      <c r="D27" s="30"/>
      <c r="E27" s="30"/>
      <c r="F27" s="29"/>
      <c r="G27" s="29"/>
      <c r="H27" s="29"/>
      <c r="I27" s="30"/>
      <c r="J27" s="30"/>
    </row>
    <row r="28" spans="2:20" ht="21.95" customHeight="1" x14ac:dyDescent="0.25">
      <c r="B28" s="32" t="s">
        <v>29</v>
      </c>
      <c r="C28" s="29"/>
      <c r="D28" s="30"/>
      <c r="E28" s="30"/>
      <c r="F28" s="29"/>
      <c r="G28" s="29"/>
      <c r="H28" s="29"/>
      <c r="I28" s="30"/>
      <c r="J28" s="30"/>
      <c r="K28" s="29"/>
      <c r="L28" s="30"/>
      <c r="M28" s="30"/>
      <c r="N28" s="30"/>
      <c r="O28" s="29"/>
      <c r="P28" s="29"/>
    </row>
    <row r="29" spans="2:20" ht="22.9" customHeight="1" x14ac:dyDescent="0.25">
      <c r="B29" s="32" t="s">
        <v>30</v>
      </c>
      <c r="C29" s="29"/>
      <c r="D29" s="30"/>
      <c r="E29" s="30"/>
      <c r="F29" s="29"/>
      <c r="G29" s="29"/>
      <c r="H29" s="29"/>
      <c r="I29" s="30"/>
      <c r="J29" s="30"/>
      <c r="K29" s="29"/>
      <c r="L29" s="30"/>
      <c r="M29" s="30"/>
      <c r="N29" s="30"/>
      <c r="O29" s="29"/>
      <c r="P29" s="29"/>
    </row>
    <row r="30" spans="2:20" ht="9.1999999999999993" customHeight="1" x14ac:dyDescent="0.25"/>
    <row r="31" spans="2:20" ht="9.9499999999999993" customHeight="1" x14ac:dyDescent="0.25">
      <c r="B31" s="28" t="s">
        <v>31</v>
      </c>
      <c r="C31" s="29"/>
      <c r="D31" s="30"/>
      <c r="E31" s="30"/>
      <c r="F31" s="29"/>
    </row>
    <row r="32" spans="2:20" ht="10.7" customHeight="1" x14ac:dyDescent="0.25">
      <c r="B32" s="40" t="s">
        <v>32</v>
      </c>
      <c r="C32" s="29"/>
      <c r="D32" s="30"/>
      <c r="E32" s="30"/>
      <c r="F32" s="29"/>
    </row>
    <row r="33" spans="2:18" ht="15.95" customHeight="1" x14ac:dyDescent="0.25">
      <c r="B33" s="39" t="s">
        <v>33</v>
      </c>
      <c r="C33" s="29"/>
      <c r="D33" s="30"/>
      <c r="E33" s="30"/>
      <c r="F33" s="29"/>
    </row>
    <row r="34" spans="2:18" ht="10.7" customHeight="1" x14ac:dyDescent="0.25">
      <c r="B34" s="23" t="s">
        <v>34</v>
      </c>
    </row>
    <row r="35" spans="2:18" ht="10.7" customHeight="1" x14ac:dyDescent="0.25">
      <c r="B35" s="24" t="s">
        <v>35</v>
      </c>
    </row>
    <row r="36" spans="2:18" ht="3" customHeight="1" x14ac:dyDescent="0.25"/>
    <row r="37" spans="2:18" ht="12.95" customHeight="1" x14ac:dyDescent="0.25">
      <c r="B37" s="33" t="s">
        <v>36</v>
      </c>
      <c r="C37" s="29"/>
      <c r="D37" s="30"/>
      <c r="E37" s="30"/>
      <c r="F37" s="29"/>
      <c r="G37" s="29"/>
      <c r="H37" s="29"/>
      <c r="I37" s="30"/>
      <c r="J37" s="30"/>
      <c r="K37" s="29"/>
      <c r="L37" s="30"/>
      <c r="M37" s="30"/>
      <c r="N37" s="30"/>
      <c r="O37" s="29"/>
      <c r="P37" s="29"/>
    </row>
    <row r="38" spans="2:18" ht="12.95" customHeight="1" x14ac:dyDescent="0.25">
      <c r="B38" s="33" t="s">
        <v>37</v>
      </c>
      <c r="C38" s="29"/>
      <c r="D38" s="30"/>
      <c r="E38" s="30"/>
      <c r="F38" s="29"/>
      <c r="G38" s="29"/>
      <c r="H38" s="29"/>
      <c r="I38" s="30"/>
      <c r="J38" s="30"/>
      <c r="K38" s="29"/>
      <c r="L38" s="30"/>
      <c r="M38" s="30"/>
      <c r="N38" s="30"/>
      <c r="O38" s="29"/>
      <c r="P38" s="29"/>
    </row>
    <row r="39" spans="2:18" ht="3" customHeight="1" x14ac:dyDescent="0.25"/>
    <row r="40" spans="2:18" ht="12.95" customHeight="1" x14ac:dyDescent="0.25">
      <c r="B40" s="36" t="s">
        <v>38</v>
      </c>
      <c r="C40" s="29"/>
      <c r="D40" s="30"/>
      <c r="E40" s="30"/>
      <c r="F40" s="29"/>
      <c r="G40" s="29"/>
      <c r="H40" s="29"/>
      <c r="I40" s="30"/>
      <c r="J40" s="30"/>
      <c r="K40" s="29"/>
      <c r="L40" s="30"/>
      <c r="M40" s="30"/>
      <c r="N40" s="30"/>
      <c r="O40" s="29"/>
      <c r="P40" s="29"/>
    </row>
    <row r="41" spans="2:18" ht="1.5" customHeight="1" x14ac:dyDescent="0.25"/>
    <row r="42" spans="2:18" ht="15.95" customHeight="1" x14ac:dyDescent="0.25">
      <c r="H42" s="25" t="s">
        <v>39</v>
      </c>
      <c r="P42" s="38" t="s">
        <v>40</v>
      </c>
      <c r="Q42" s="29"/>
      <c r="R42" s="29"/>
    </row>
    <row r="43" spans="2:18" ht="15.95" customHeight="1" x14ac:dyDescent="0.25"/>
    <row r="44" spans="2:18" ht="15.95" customHeight="1" x14ac:dyDescent="0.25"/>
    <row r="45" spans="2:18" ht="15.95" customHeight="1" x14ac:dyDescent="0.25"/>
    <row r="46" spans="2:18" ht="15.95" customHeight="1" x14ac:dyDescent="0.25"/>
    <row r="47" spans="2:18" ht="15.95" customHeight="1" x14ac:dyDescent="0.25"/>
    <row r="48" spans="2:18" ht="15.95" customHeight="1" x14ac:dyDescent="0.25"/>
    <row r="49" ht="18.2" customHeight="1" x14ac:dyDescent="0.25"/>
  </sheetData>
  <mergeCells count="22">
    <mergeCell ref="B40:P40"/>
    <mergeCell ref="F19:O19"/>
    <mergeCell ref="P42:R42"/>
    <mergeCell ref="F21:O21"/>
    <mergeCell ref="B26:P26"/>
    <mergeCell ref="F20:O20"/>
    <mergeCell ref="B25:P25"/>
    <mergeCell ref="B33:F33"/>
    <mergeCell ref="B27:J27"/>
    <mergeCell ref="B32:F32"/>
    <mergeCell ref="F23:O23"/>
    <mergeCell ref="B38:P38"/>
    <mergeCell ref="B12:P12"/>
    <mergeCell ref="B28:P28"/>
    <mergeCell ref="B37:P37"/>
    <mergeCell ref="O10:R10"/>
    <mergeCell ref="C19:C23"/>
    <mergeCell ref="F22:O22"/>
    <mergeCell ref="B31:F31"/>
    <mergeCell ref="B8:P8"/>
    <mergeCell ref="B19:B23"/>
    <mergeCell ref="B29:P29"/>
  </mergeCells>
  <pageMargins left="0.75" right="0.75" top="1" bottom="1" header="0.5" footer="0.5"/>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1</vt:i4>
      </vt:variant>
      <vt:variant>
        <vt:lpstr>Именованные диапазоны</vt:lpstr>
      </vt:variant>
      <vt:variant>
        <vt:i4>1</vt:i4>
      </vt:variant>
    </vt:vector>
  </HeadingPairs>
  <TitlesOfParts>
    <vt:vector size="2" baseType="lpstr">
      <vt:lpstr>Sheet</vt:lpstr>
      <vt:lpstr>Sheet!Область_печати</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user</cp:lastModifiedBy>
  <dcterms:created xsi:type="dcterms:W3CDTF">2023-09-28T11:18:32Z</dcterms:created>
  <dcterms:modified xsi:type="dcterms:W3CDTF">2023-09-29T13:02:00Z</dcterms:modified>
</cp:coreProperties>
</file>